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35"/>
  </bookViews>
  <sheets>
    <sheet name="消費税納税方式｜有利不利判定ソフト" sheetId="1" r:id="rId1"/>
  </sheets>
  <definedNames>
    <definedName name="_xlnm.Print_Area" localSheetId="0">'消費税納税方式｜有利不利判定ソフト'!$A$1:$D$102</definedName>
  </definedNames>
  <calcPr calcId="144525"/>
</workbook>
</file>

<file path=xl/sharedStrings.xml><?xml version="1.0" encoding="utf-8"?>
<sst xmlns="http://schemas.openxmlformats.org/spreadsheetml/2006/main" count="92">
  <si>
    <t>株式会社リンドバーグ</t>
  </si>
  <si>
    <t>代表取締役 舛本　俊輔様</t>
  </si>
  <si>
    <t>消費税納税方式｜有利不利判定シミュレーション</t>
  </si>
  <si>
    <t>■ ステップ1　損益計算書の入力項目</t>
  </si>
  <si>
    <t>データ入力： ステップ1 → ステップ2 → ステップ3 → 判定</t>
  </si>
  <si>
    <t>科目</t>
  </si>
  <si>
    <r>
      <rPr>
        <sz val="10"/>
        <rFont val="ＭＳ Ｐ明朝"/>
        <charset val="128"/>
      </rPr>
      <t>税込金額</t>
    </r>
    <r>
      <rPr>
        <sz val="8"/>
        <rFont val="ＭＳ Ｐ明朝"/>
        <charset val="128"/>
      </rPr>
      <t>（単位：円）</t>
    </r>
  </si>
  <si>
    <t>売上（収入）金額（雑収入を含む）</t>
  </si>
  <si>
    <t xml:space="preserve">■シミュレーションの方法 </t>
  </si>
  <si>
    <t>売上原価</t>
  </si>
  <si>
    <t>期首商品（製品）棚卸高</t>
  </si>
  <si>
    <t>　1. 決算書か試算表を手元に用意</t>
  </si>
  <si>
    <t>仕入金額（製品製造原価）</t>
  </si>
  <si>
    <t>　2.クリーム色に数値を入力</t>
  </si>
  <si>
    <t>小計</t>
  </si>
  <si>
    <t>　3. 水色で判定</t>
  </si>
  <si>
    <t>期末商品（製品）棚卸高</t>
  </si>
  <si>
    <t>　（初期フォームは簡易課税有利と表示されています）</t>
  </si>
  <si>
    <t>差引原価</t>
  </si>
  <si>
    <t>差引金額</t>
  </si>
  <si>
    <t>経費</t>
  </si>
  <si>
    <t>租税公課</t>
  </si>
  <si>
    <t>荷造運賃</t>
  </si>
  <si>
    <t>水道光熱費</t>
  </si>
  <si>
    <t>旅費交通費</t>
  </si>
  <si>
    <t>通信費</t>
  </si>
  <si>
    <t>広告宣伝費</t>
  </si>
  <si>
    <t>接待交際費</t>
  </si>
  <si>
    <t>損害保険料</t>
  </si>
  <si>
    <t>修繕費</t>
  </si>
  <si>
    <t>消耗品費</t>
  </si>
  <si>
    <t>減価償却費</t>
  </si>
  <si>
    <t>福利厚生費</t>
  </si>
  <si>
    <t>給料賃金</t>
  </si>
  <si>
    <t>外注費</t>
  </si>
  <si>
    <t>利子割引料</t>
  </si>
  <si>
    <t>地代家賃</t>
  </si>
  <si>
    <t>貸倒金</t>
  </si>
  <si>
    <t>雑費</t>
  </si>
  <si>
    <t>計</t>
  </si>
  <si>
    <t>引当金・　　　　　　準備金等</t>
  </si>
  <si>
    <t>貸倒引当金戻入</t>
  </si>
  <si>
    <t>専従者給与</t>
  </si>
  <si>
    <t>貸倒引当金繰入</t>
  </si>
  <si>
    <t>青色申告特別控除前の所得金額</t>
  </si>
  <si>
    <t>青色申告特別控除額</t>
  </si>
  <si>
    <t>所得金額</t>
  </si>
  <si>
    <t>■ ステップ2　設備投資等の入力項目（ステップ1の既入力項目を除く）</t>
  </si>
  <si>
    <t>購入</t>
  </si>
  <si>
    <t>購入資産</t>
  </si>
  <si>
    <t>建物（付属設備・構築物）</t>
  </si>
  <si>
    <t>器具備品</t>
  </si>
  <si>
    <t>車両</t>
  </si>
  <si>
    <t>ソフトウエア</t>
  </si>
  <si>
    <t>機械装置</t>
  </si>
  <si>
    <t>購入資産計</t>
  </si>
  <si>
    <t>売却</t>
  </si>
  <si>
    <t>売却資産</t>
  </si>
  <si>
    <t>売却資産計</t>
  </si>
  <si>
    <t>■ ステップ3　該当業種のみなし仕入率入力</t>
  </si>
  <si>
    <t>業種区分</t>
  </si>
  <si>
    <t>業種区分の説明</t>
  </si>
  <si>
    <t>みなし仕入率</t>
  </si>
  <si>
    <t>第1種</t>
  </si>
  <si>
    <t>卸売業</t>
  </si>
  <si>
    <t>第2種</t>
  </si>
  <si>
    <t>小売業</t>
  </si>
  <si>
    <t>第3種</t>
  </si>
  <si>
    <t>製造業・建設業・電気業・水道業</t>
  </si>
  <si>
    <t>第4種</t>
  </si>
  <si>
    <t>飲食店業・その他の事業</t>
  </si>
  <si>
    <t>第5種</t>
  </si>
  <si>
    <t>金融業・保険業・運輸通信業・サービス業</t>
  </si>
  <si>
    <t>第6種</t>
  </si>
  <si>
    <t>不動産業</t>
  </si>
  <si>
    <t>該当業種区分のみなし仕入率を入力</t>
  </si>
  <si>
    <t>⇒</t>
  </si>
  <si>
    <t>■ 判定　原則課税と簡易課税のどちらが有利か判定</t>
  </si>
  <si>
    <t>原則課税</t>
  </si>
  <si>
    <r>
      <rPr>
        <sz val="10"/>
        <rFont val="ＭＳ Ｐ明朝"/>
        <charset val="128"/>
      </rPr>
      <t>税額</t>
    </r>
    <r>
      <rPr>
        <sz val="8"/>
        <rFont val="ＭＳ Ｐ明朝"/>
        <charset val="128"/>
      </rPr>
      <t>（単位：円）</t>
    </r>
  </si>
  <si>
    <t>収入に対する消費税額</t>
  </si>
  <si>
    <t>支出に対する消費税額</t>
  </si>
  <si>
    <t>原則課税による納付消費税額</t>
  </si>
  <si>
    <t>簡易課税</t>
  </si>
  <si>
    <t>簡易課税による納付消費税額</t>
  </si>
  <si>
    <t>【有利・不利の判定】</t>
  </si>
  <si>
    <t>（簡易課税の選択ができない場合のコメント）</t>
  </si>
  <si>
    <t>【お問い合わせ】</t>
  </si>
  <si>
    <t>日本小規模事業主経営サポートセンター</t>
  </si>
  <si>
    <t>〒360-0816　埼玉県熊谷市石原641番地３</t>
  </si>
  <si>
    <t>TEL： ０５０－３７０７－３５０７　　FAX： ０４８－５２４－２９１８</t>
  </si>
  <si>
    <t>http://fp-1.info　E-mail： info@fp-1.info</t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</si>
</sst>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0.0_);[Red]\(0.0\)"/>
    <numFmt numFmtId="178" formatCode="[$-F800]dddd\,\ mmmm\ dd\,\ yyyy"/>
    <numFmt numFmtId="179" formatCode="_-&quot;\&quot;* #,##0.00_-\ ;\-&quot;\&quot;* #,##0.00_-\ ;_-&quot;\&quot;* &quot;-&quot;??_-\ ;_-@_-"/>
    <numFmt numFmtId="180" formatCode="_ * #,##0_ ;_ * \-#,##0_ ;_ * &quot;-&quot;??_ ;_ @_ "/>
    <numFmt numFmtId="181" formatCode="_-&quot;\&quot;* #,##0_-\ ;\-&quot;\&quot;* #,##0_-\ ;_-&quot;\&quot;* &quot;-&quot;??_-\ ;_-@_-"/>
  </numFmts>
  <fonts count="28">
    <font>
      <sz val="11"/>
      <color theme="1"/>
      <name val="ＭＳ Ｐゴシック"/>
      <charset val="128"/>
      <scheme val="minor"/>
    </font>
    <font>
      <sz val="10"/>
      <color theme="1"/>
      <name val="ＭＳ Ｐ明朝"/>
      <charset val="128"/>
    </font>
    <font>
      <sz val="11"/>
      <color theme="1"/>
      <name val="ＭＳ Ｐ明朝"/>
      <charset val="128"/>
    </font>
    <font>
      <sz val="16"/>
      <name val="HGP明朝B"/>
      <charset val="128"/>
    </font>
    <font>
      <sz val="10"/>
      <name val="ＭＳ Ｐ明朝"/>
      <charset val="128"/>
    </font>
    <font>
      <sz val="10"/>
      <color indexed="10"/>
      <name val="ＭＳ Ｐ明朝"/>
      <charset val="128"/>
    </font>
    <font>
      <sz val="11"/>
      <name val="ＭＳ Ｐ明朝"/>
      <charset val="128"/>
    </font>
    <font>
      <sz val="8"/>
      <name val="ＭＳ Ｐ明朝"/>
      <charset val="128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3" fillId="6" borderId="45" applyNumberFormat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4" borderId="44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5" borderId="47" applyNumberFormat="0" applyAlignment="0" applyProtection="0">
      <alignment vertical="center"/>
    </xf>
    <xf numFmtId="0" fontId="23" fillId="0" borderId="49" applyNumberFormat="0" applyFill="0" applyAlignment="0" applyProtection="0">
      <alignment vertical="center"/>
    </xf>
    <xf numFmtId="0" fontId="22" fillId="0" borderId="49" applyNumberFormat="0" applyFill="0" applyAlignment="0" applyProtection="0">
      <alignment vertical="center"/>
    </xf>
    <xf numFmtId="0" fontId="10" fillId="5" borderId="45" applyNumberFormat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9" borderId="50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5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178" fontId="2" fillId="0" borderId="0" xfId="0" applyNumberFormat="1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38" fontId="4" fillId="2" borderId="9" xfId="1" applyFont="1" applyFill="1" applyBorder="1" applyProtection="1">
      <alignment vertical="center"/>
      <protection locked="0"/>
    </xf>
    <xf numFmtId="0" fontId="4" fillId="0" borderId="2" xfId="0" applyFont="1" applyFill="1" applyBorder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>
      <alignment vertical="center"/>
    </xf>
    <xf numFmtId="38" fontId="4" fillId="2" borderId="12" xfId="1" applyFont="1" applyFill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>
      <alignment vertical="center"/>
    </xf>
    <xf numFmtId="38" fontId="4" fillId="2" borderId="15" xfId="1" applyFont="1" applyFill="1" applyBorder="1" applyProtection="1">
      <alignment vertical="center"/>
      <protection locked="0"/>
    </xf>
    <xf numFmtId="38" fontId="4" fillId="0" borderId="15" xfId="1" applyFont="1" applyBorder="1">
      <alignment vertical="center"/>
    </xf>
    <xf numFmtId="0" fontId="5" fillId="0" borderId="0" xfId="0" applyFont="1" applyFill="1" applyBorder="1">
      <alignment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>
      <alignment vertical="center"/>
    </xf>
    <xf numFmtId="38" fontId="4" fillId="0" borderId="18" xfId="1" applyFont="1" applyBorder="1">
      <alignment vertical="center"/>
    </xf>
    <xf numFmtId="38" fontId="4" fillId="0" borderId="9" xfId="1" applyFont="1" applyBorder="1">
      <alignment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vertical="center" textRotation="255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38" fontId="4" fillId="0" borderId="15" xfId="1" applyFont="1" applyFill="1" applyBorder="1">
      <alignment vertical="center"/>
    </xf>
    <xf numFmtId="0" fontId="4" fillId="0" borderId="22" xfId="0" applyFont="1" applyBorder="1">
      <alignment vertical="center"/>
    </xf>
    <xf numFmtId="38" fontId="4" fillId="2" borderId="23" xfId="1" applyFont="1" applyFill="1" applyBorder="1" applyProtection="1">
      <alignment vertical="center"/>
      <protection locked="0"/>
    </xf>
    <xf numFmtId="38" fontId="4" fillId="0" borderId="18" xfId="1" applyFont="1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38" fontId="4" fillId="0" borderId="25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6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27" xfId="0" applyFont="1" applyBorder="1">
      <alignment vertical="center"/>
    </xf>
    <xf numFmtId="38" fontId="4" fillId="2" borderId="28" xfId="1" applyFont="1" applyFill="1" applyBorder="1" applyProtection="1">
      <alignment vertical="center"/>
      <protection locked="0"/>
    </xf>
    <xf numFmtId="0" fontId="4" fillId="0" borderId="29" xfId="0" applyFont="1" applyBorder="1" applyAlignment="1">
      <alignment vertical="center" textRotation="255"/>
    </xf>
    <xf numFmtId="0" fontId="4" fillId="0" borderId="9" xfId="0" applyFont="1" applyBorder="1">
      <alignment vertical="center"/>
    </xf>
    <xf numFmtId="0" fontId="4" fillId="0" borderId="30" xfId="0" applyFont="1" applyBorder="1" applyAlignment="1">
      <alignment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7" fontId="4" fillId="0" borderId="23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15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177" fontId="4" fillId="0" borderId="28" xfId="0" applyNumberFormat="1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177" fontId="4" fillId="2" borderId="9" xfId="0" applyNumberFormat="1" applyFont="1" applyFill="1" applyBorder="1" applyProtection="1">
      <alignment vertical="center"/>
      <protection locked="0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>
      <alignment vertical="center"/>
    </xf>
    <xf numFmtId="38" fontId="4" fillId="0" borderId="23" xfId="1" applyFont="1" applyBorder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>
      <alignment vertical="center"/>
    </xf>
    <xf numFmtId="38" fontId="4" fillId="0" borderId="28" xfId="1" applyFont="1" applyBorder="1">
      <alignment vertical="center"/>
    </xf>
    <xf numFmtId="0" fontId="4" fillId="3" borderId="33" xfId="0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right" vertical="center"/>
    </xf>
    <xf numFmtId="0" fontId="4" fillId="3" borderId="40" xfId="0" applyFont="1" applyFill="1" applyBorder="1" applyAlignment="1">
      <alignment horizontal="center" vertical="center"/>
    </xf>
    <xf numFmtId="176" fontId="4" fillId="3" borderId="9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38" fontId="4" fillId="3" borderId="9" xfId="1" applyFont="1" applyFill="1" applyBorder="1">
      <alignment vertical="center"/>
    </xf>
    <xf numFmtId="0" fontId="4" fillId="0" borderId="4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1" fillId="0" borderId="4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8" fillId="0" borderId="0" xfId="1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  <colors>
    <mruColors>
      <color rgb="00FFFFCC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p-1.info&#12288;E-mail&#65306; info@fp-1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20"/>
  <sheetViews>
    <sheetView tabSelected="1" view="pageBreakPreview" zoomScaleNormal="100" zoomScaleSheetLayoutView="100" topLeftCell="A27" workbookViewId="0">
      <selection activeCell="B83" sqref="B83"/>
    </sheetView>
  </sheetViews>
  <sheetFormatPr defaultColWidth="9" defaultRowHeight="13.5"/>
  <cols>
    <col min="1" max="1" width="15.625" style="3" customWidth="1"/>
    <col min="2" max="2" width="60.625" style="3" customWidth="1"/>
    <col min="3" max="3" width="5.625" style="3" customWidth="1"/>
    <col min="4" max="4" width="10.625" style="3" customWidth="1"/>
    <col min="5" max="5" width="9" style="3"/>
    <col min="6" max="6" width="5.625" style="3" customWidth="1"/>
    <col min="7" max="16384" width="9" style="3"/>
  </cols>
  <sheetData>
    <row r="1" ht="15" customHeight="1" spans="3:4">
      <c r="C1" s="4">
        <v>43179</v>
      </c>
      <c r="D1" s="4"/>
    </row>
    <row r="2" ht="15" customHeight="1" spans="1:1">
      <c r="A2" s="3" t="s">
        <v>0</v>
      </c>
    </row>
    <row r="3" ht="15" customHeight="1" spans="1:1">
      <c r="A3" s="3" t="s">
        <v>1</v>
      </c>
    </row>
    <row r="4" ht="15" customHeight="1"/>
    <row r="5" ht="35.1" customHeight="1" spans="1:11">
      <c r="A5" s="5" t="s">
        <v>2</v>
      </c>
      <c r="B5" s="5"/>
      <c r="C5" s="5"/>
      <c r="D5" s="5"/>
      <c r="E5" s="6"/>
      <c r="F5" s="6"/>
      <c r="G5" s="6"/>
      <c r="H5" s="6"/>
      <c r="I5" s="1"/>
      <c r="J5" s="1"/>
      <c r="K5" s="1"/>
    </row>
    <row r="6" s="1" customFormat="1" ht="24.95" customHeight="1" spans="1:8">
      <c r="A6" s="7"/>
      <c r="B6" s="7"/>
      <c r="C6" s="7"/>
      <c r="D6" s="7"/>
      <c r="E6" s="6"/>
      <c r="F6" s="6"/>
      <c r="G6" s="6"/>
      <c r="H6" s="6"/>
    </row>
    <row r="7" s="1" customFormat="1" ht="20.1" customHeight="1" spans="1:7">
      <c r="A7" s="8" t="s">
        <v>3</v>
      </c>
      <c r="B7" s="8"/>
      <c r="C7" s="8"/>
      <c r="D7" s="8"/>
      <c r="E7" s="6"/>
      <c r="F7" s="6"/>
      <c r="G7" s="6" t="s">
        <v>4</v>
      </c>
    </row>
    <row r="8" s="1" customFormat="1" ht="15.95" customHeight="1" spans="1:6">
      <c r="A8" s="9" t="s">
        <v>5</v>
      </c>
      <c r="B8" s="10"/>
      <c r="C8" s="11" t="s">
        <v>6</v>
      </c>
      <c r="D8" s="12"/>
      <c r="E8" s="6"/>
      <c r="F8" s="6"/>
    </row>
    <row r="9" s="1" customFormat="1" ht="15.95" customHeight="1" spans="1:11">
      <c r="A9" s="13" t="s">
        <v>7</v>
      </c>
      <c r="B9" s="14"/>
      <c r="C9" s="15">
        <v>1</v>
      </c>
      <c r="D9" s="16">
        <v>35000000</v>
      </c>
      <c r="E9" s="6"/>
      <c r="F9" s="6"/>
      <c r="G9" s="8" t="s">
        <v>8</v>
      </c>
      <c r="H9" s="17"/>
      <c r="I9" s="61"/>
      <c r="J9" s="61"/>
      <c r="K9" s="61"/>
    </row>
    <row r="10" s="1" customFormat="1" ht="15.95" customHeight="1" spans="1:11">
      <c r="A10" s="18" t="s">
        <v>9</v>
      </c>
      <c r="B10" s="19" t="s">
        <v>10</v>
      </c>
      <c r="C10" s="19">
        <v>2</v>
      </c>
      <c r="D10" s="20"/>
      <c r="E10" s="6"/>
      <c r="F10" s="6"/>
      <c r="G10" s="21" t="s">
        <v>11</v>
      </c>
      <c r="H10" s="21"/>
      <c r="I10" s="62"/>
      <c r="J10" s="62"/>
      <c r="K10" s="62"/>
    </row>
    <row r="11" s="1" customFormat="1" ht="15.95" customHeight="1" spans="1:11">
      <c r="A11" s="22"/>
      <c r="B11" s="23" t="s">
        <v>12</v>
      </c>
      <c r="C11" s="23">
        <v>3</v>
      </c>
      <c r="D11" s="24"/>
      <c r="E11" s="6"/>
      <c r="F11" s="6"/>
      <c r="G11" s="21" t="s">
        <v>13</v>
      </c>
      <c r="H11" s="21"/>
      <c r="I11" s="62"/>
      <c r="J11" s="62"/>
      <c r="K11" s="62"/>
    </row>
    <row r="12" s="1" customFormat="1" ht="15.95" customHeight="1" spans="1:11">
      <c r="A12" s="22"/>
      <c r="B12" s="23" t="s">
        <v>14</v>
      </c>
      <c r="C12" s="23">
        <v>4</v>
      </c>
      <c r="D12" s="25">
        <f>D10+D11</f>
        <v>0</v>
      </c>
      <c r="E12" s="6"/>
      <c r="F12" s="6"/>
      <c r="G12" s="21" t="s">
        <v>15</v>
      </c>
      <c r="H12" s="21"/>
      <c r="I12" s="62"/>
      <c r="J12" s="62"/>
      <c r="K12" s="62"/>
    </row>
    <row r="13" s="1" customFormat="1" ht="15.95" customHeight="1" spans="1:11">
      <c r="A13" s="22"/>
      <c r="B13" s="23" t="s">
        <v>16</v>
      </c>
      <c r="C13" s="23">
        <v>5</v>
      </c>
      <c r="D13" s="24"/>
      <c r="E13" s="6"/>
      <c r="F13" s="6"/>
      <c r="G13" s="26" t="s">
        <v>17</v>
      </c>
      <c r="H13" s="21"/>
      <c r="I13" s="62"/>
      <c r="J13" s="62"/>
      <c r="K13" s="62"/>
    </row>
    <row r="14" s="1" customFormat="1" ht="15.95" customHeight="1" spans="1:6">
      <c r="A14" s="27"/>
      <c r="B14" s="28" t="s">
        <v>18</v>
      </c>
      <c r="C14" s="28">
        <v>6</v>
      </c>
      <c r="D14" s="29">
        <f>D12-D13</f>
        <v>0</v>
      </c>
      <c r="E14" s="6"/>
      <c r="F14" s="6"/>
    </row>
    <row r="15" s="1" customFormat="1" ht="15.95" customHeight="1" spans="1:8">
      <c r="A15" s="13" t="s">
        <v>19</v>
      </c>
      <c r="B15" s="14"/>
      <c r="C15" s="15">
        <v>7</v>
      </c>
      <c r="D15" s="30">
        <f>D9-D14</f>
        <v>35000000</v>
      </c>
      <c r="E15" s="6"/>
      <c r="F15" s="6"/>
      <c r="G15" s="6"/>
      <c r="H15" s="6"/>
    </row>
    <row r="16" s="1" customFormat="1" ht="15.95" customHeight="1" spans="1:8">
      <c r="A16" s="31" t="s">
        <v>20</v>
      </c>
      <c r="B16" s="19" t="s">
        <v>21</v>
      </c>
      <c r="C16" s="19">
        <v>8</v>
      </c>
      <c r="D16" s="20">
        <v>1000000</v>
      </c>
      <c r="E16" s="6"/>
      <c r="F16" s="6"/>
      <c r="G16" s="6"/>
      <c r="H16" s="6"/>
    </row>
    <row r="17" s="1" customFormat="1" ht="15.95" customHeight="1" spans="1:8">
      <c r="A17" s="32"/>
      <c r="B17" s="23" t="s">
        <v>22</v>
      </c>
      <c r="C17" s="23">
        <v>9</v>
      </c>
      <c r="D17" s="24">
        <v>1000000</v>
      </c>
      <c r="E17" s="6"/>
      <c r="F17" s="6"/>
      <c r="G17" s="6"/>
      <c r="H17" s="6"/>
    </row>
    <row r="18" s="1" customFormat="1" ht="15.95" customHeight="1" spans="1:8">
      <c r="A18" s="32"/>
      <c r="B18" s="23" t="s">
        <v>23</v>
      </c>
      <c r="C18" s="23">
        <v>10</v>
      </c>
      <c r="D18" s="24">
        <v>500000</v>
      </c>
      <c r="E18" s="6"/>
      <c r="F18" s="6"/>
      <c r="G18" s="6"/>
      <c r="H18" s="6"/>
    </row>
    <row r="19" s="1" customFormat="1" ht="15.95" customHeight="1" spans="1:8">
      <c r="A19" s="32"/>
      <c r="B19" s="23" t="s">
        <v>24</v>
      </c>
      <c r="C19" s="23">
        <v>11</v>
      </c>
      <c r="D19" s="24">
        <v>1000000</v>
      </c>
      <c r="E19" s="6"/>
      <c r="F19" s="6"/>
      <c r="G19" s="6"/>
      <c r="H19" s="6"/>
    </row>
    <row r="20" s="1" customFormat="1" ht="15.95" customHeight="1" spans="1:8">
      <c r="A20" s="32"/>
      <c r="B20" s="23" t="s">
        <v>25</v>
      </c>
      <c r="C20" s="23">
        <v>12</v>
      </c>
      <c r="D20" s="24">
        <v>1000000</v>
      </c>
      <c r="E20" s="6"/>
      <c r="F20" s="6"/>
      <c r="G20" s="6"/>
      <c r="H20" s="6"/>
    </row>
    <row r="21" s="1" customFormat="1" ht="15.95" customHeight="1" spans="1:8">
      <c r="A21" s="32"/>
      <c r="B21" s="23" t="s">
        <v>26</v>
      </c>
      <c r="C21" s="23">
        <v>13</v>
      </c>
      <c r="D21" s="24">
        <v>2000000</v>
      </c>
      <c r="E21" s="6"/>
      <c r="F21" s="6"/>
      <c r="G21" s="6"/>
      <c r="H21" s="6"/>
    </row>
    <row r="22" s="1" customFormat="1" ht="15.95" customHeight="1" spans="1:8">
      <c r="A22" s="32"/>
      <c r="B22" s="23" t="s">
        <v>27</v>
      </c>
      <c r="C22" s="23">
        <v>14</v>
      </c>
      <c r="D22" s="24"/>
      <c r="E22" s="6"/>
      <c r="F22" s="6"/>
      <c r="G22" s="6"/>
      <c r="H22" s="6"/>
    </row>
    <row r="23" s="1" customFormat="1" ht="15.95" customHeight="1" spans="1:8">
      <c r="A23" s="32"/>
      <c r="B23" s="23" t="s">
        <v>28</v>
      </c>
      <c r="C23" s="23">
        <v>15</v>
      </c>
      <c r="D23" s="24"/>
      <c r="E23" s="6"/>
      <c r="F23" s="6"/>
      <c r="G23" s="6"/>
      <c r="H23" s="6"/>
    </row>
    <row r="24" s="1" customFormat="1" ht="15.95" customHeight="1" spans="1:8">
      <c r="A24" s="32"/>
      <c r="B24" s="23" t="s">
        <v>29</v>
      </c>
      <c r="C24" s="23">
        <v>16</v>
      </c>
      <c r="D24" s="24"/>
      <c r="E24" s="6"/>
      <c r="F24" s="6"/>
      <c r="G24" s="6"/>
      <c r="H24" s="6"/>
    </row>
    <row r="25" s="1" customFormat="1" ht="15.95" customHeight="1" spans="1:8">
      <c r="A25" s="32"/>
      <c r="B25" s="23" t="s">
        <v>30</v>
      </c>
      <c r="C25" s="23">
        <v>17</v>
      </c>
      <c r="D25" s="24"/>
      <c r="E25" s="6"/>
      <c r="F25" s="6"/>
      <c r="G25" s="6"/>
      <c r="H25" s="6"/>
    </row>
    <row r="26" s="1" customFormat="1" ht="15.95" customHeight="1" spans="1:8">
      <c r="A26" s="32"/>
      <c r="B26" s="23" t="s">
        <v>31</v>
      </c>
      <c r="C26" s="23">
        <v>18</v>
      </c>
      <c r="D26" s="24">
        <v>8000000</v>
      </c>
      <c r="E26" s="6"/>
      <c r="F26" s="6"/>
      <c r="G26" s="6"/>
      <c r="H26" s="6"/>
    </row>
    <row r="27" s="1" customFormat="1" ht="15.95" customHeight="1" spans="1:8">
      <c r="A27" s="32"/>
      <c r="B27" s="23" t="s">
        <v>32</v>
      </c>
      <c r="C27" s="23">
        <v>19</v>
      </c>
      <c r="D27" s="24"/>
      <c r="E27" s="6"/>
      <c r="F27" s="6"/>
      <c r="G27" s="6"/>
      <c r="H27" s="6"/>
    </row>
    <row r="28" s="1" customFormat="1" ht="15.95" customHeight="1" spans="1:8">
      <c r="A28" s="32"/>
      <c r="B28" s="23" t="s">
        <v>33</v>
      </c>
      <c r="C28" s="23">
        <v>20</v>
      </c>
      <c r="D28" s="24"/>
      <c r="E28" s="6"/>
      <c r="F28" s="6"/>
      <c r="G28" s="6"/>
      <c r="H28" s="6"/>
    </row>
    <row r="29" s="1" customFormat="1" ht="15.95" customHeight="1" spans="1:8">
      <c r="A29" s="32"/>
      <c r="B29" s="23" t="s">
        <v>34</v>
      </c>
      <c r="C29" s="23">
        <v>21</v>
      </c>
      <c r="D29" s="24">
        <v>10000000</v>
      </c>
      <c r="E29" s="6"/>
      <c r="F29" s="6"/>
      <c r="G29" s="6"/>
      <c r="H29" s="6"/>
    </row>
    <row r="30" s="1" customFormat="1" ht="15.95" customHeight="1" spans="1:8">
      <c r="A30" s="32"/>
      <c r="B30" s="23" t="s">
        <v>35</v>
      </c>
      <c r="C30" s="23">
        <v>22</v>
      </c>
      <c r="D30" s="24"/>
      <c r="E30" s="6"/>
      <c r="F30" s="6"/>
      <c r="G30" s="6"/>
      <c r="H30" s="6"/>
    </row>
    <row r="31" s="1" customFormat="1" ht="15.95" customHeight="1" spans="1:8">
      <c r="A31" s="32"/>
      <c r="B31" s="23" t="s">
        <v>36</v>
      </c>
      <c r="C31" s="23">
        <v>23</v>
      </c>
      <c r="D31" s="24"/>
      <c r="E31" s="6"/>
      <c r="F31" s="6"/>
      <c r="G31" s="6"/>
      <c r="H31" s="6"/>
    </row>
    <row r="32" s="1" customFormat="1" ht="15.95" customHeight="1" spans="1:8">
      <c r="A32" s="32"/>
      <c r="B32" s="23" t="s">
        <v>37</v>
      </c>
      <c r="C32" s="23">
        <v>24</v>
      </c>
      <c r="D32" s="24"/>
      <c r="E32" s="6"/>
      <c r="F32" s="6"/>
      <c r="G32" s="6"/>
      <c r="H32" s="6"/>
    </row>
    <row r="33" s="1" customFormat="1" ht="15.95" customHeight="1" spans="1:8">
      <c r="A33" s="32"/>
      <c r="B33" s="23" t="s">
        <v>38</v>
      </c>
      <c r="C33" s="23">
        <v>31</v>
      </c>
      <c r="D33" s="24"/>
      <c r="E33" s="6"/>
      <c r="F33" s="6"/>
      <c r="G33" s="6"/>
      <c r="H33" s="6"/>
    </row>
    <row r="34" s="1" customFormat="1" ht="15.95" customHeight="1" spans="1:8">
      <c r="A34" s="33"/>
      <c r="B34" s="34" t="s">
        <v>39</v>
      </c>
      <c r="C34" s="28">
        <v>32</v>
      </c>
      <c r="D34" s="29">
        <f>SUM(D16:D33)</f>
        <v>24500000</v>
      </c>
      <c r="E34" s="6"/>
      <c r="F34" s="6"/>
      <c r="G34" s="6"/>
      <c r="H34" s="6"/>
    </row>
    <row r="35" s="1" customFormat="1" ht="15.95" customHeight="1" spans="1:8">
      <c r="A35" s="13" t="s">
        <v>19</v>
      </c>
      <c r="B35" s="14"/>
      <c r="C35" s="15">
        <v>33</v>
      </c>
      <c r="D35" s="30">
        <f>D15-D34</f>
        <v>10500000</v>
      </c>
      <c r="E35" s="6"/>
      <c r="F35" s="6"/>
      <c r="G35" s="6"/>
      <c r="H35" s="6"/>
    </row>
    <row r="36" s="1" customFormat="1" ht="15.95" customHeight="1" spans="1:8">
      <c r="A36" s="35" t="s">
        <v>40</v>
      </c>
      <c r="B36" s="19" t="s">
        <v>41</v>
      </c>
      <c r="C36" s="19">
        <v>34</v>
      </c>
      <c r="D36" s="20"/>
      <c r="E36" s="6"/>
      <c r="F36" s="6"/>
      <c r="G36" s="6"/>
      <c r="H36" s="6"/>
    </row>
    <row r="37" s="1" customFormat="1" ht="15.95" customHeight="1" spans="1:8">
      <c r="A37" s="32"/>
      <c r="B37" s="36" t="s">
        <v>39</v>
      </c>
      <c r="C37" s="37">
        <v>37</v>
      </c>
      <c r="D37" s="38">
        <f>D36</f>
        <v>0</v>
      </c>
      <c r="E37" s="6"/>
      <c r="F37" s="6"/>
      <c r="G37" s="6"/>
      <c r="H37" s="6"/>
    </row>
    <row r="38" s="1" customFormat="1" ht="15.95" customHeight="1" spans="1:8">
      <c r="A38" s="32"/>
      <c r="B38" s="39" t="s">
        <v>42</v>
      </c>
      <c r="C38" s="39">
        <v>38</v>
      </c>
      <c r="D38" s="40"/>
      <c r="E38" s="6"/>
      <c r="F38" s="6"/>
      <c r="G38" s="6"/>
      <c r="H38" s="6"/>
    </row>
    <row r="39" s="1" customFormat="1" ht="15.95" customHeight="1" spans="1:8">
      <c r="A39" s="32"/>
      <c r="B39" s="23" t="s">
        <v>43</v>
      </c>
      <c r="C39" s="23">
        <v>39</v>
      </c>
      <c r="D39" s="24"/>
      <c r="E39" s="6"/>
      <c r="F39" s="6"/>
      <c r="G39" s="6"/>
      <c r="H39" s="6"/>
    </row>
    <row r="40" s="1" customFormat="1" ht="15.95" customHeight="1" spans="1:8">
      <c r="A40" s="33"/>
      <c r="B40" s="34" t="s">
        <v>39</v>
      </c>
      <c r="C40" s="28">
        <v>42</v>
      </c>
      <c r="D40" s="41">
        <f>D38+D39</f>
        <v>0</v>
      </c>
      <c r="E40" s="6"/>
      <c r="F40" s="6"/>
      <c r="G40" s="6"/>
      <c r="H40" s="6"/>
    </row>
    <row r="41" s="1" customFormat="1" ht="15.95" customHeight="1" spans="1:8">
      <c r="A41" s="13" t="s">
        <v>44</v>
      </c>
      <c r="B41" s="14"/>
      <c r="C41" s="15">
        <v>43</v>
      </c>
      <c r="D41" s="30">
        <f>D35+D37-D40</f>
        <v>10500000</v>
      </c>
      <c r="E41" s="6"/>
      <c r="F41" s="6"/>
      <c r="G41" s="6"/>
      <c r="H41" s="6"/>
    </row>
    <row r="42" s="1" customFormat="1" ht="15.95" customHeight="1" spans="1:8">
      <c r="A42" s="13" t="s">
        <v>45</v>
      </c>
      <c r="B42" s="14"/>
      <c r="C42" s="15">
        <v>44</v>
      </c>
      <c r="D42" s="16"/>
      <c r="E42" s="6"/>
      <c r="F42" s="6"/>
      <c r="G42" s="6"/>
      <c r="H42" s="6"/>
    </row>
    <row r="43" s="1" customFormat="1" ht="15.95" customHeight="1" spans="1:8">
      <c r="A43" s="42" t="s">
        <v>46</v>
      </c>
      <c r="B43" s="43"/>
      <c r="C43" s="44">
        <v>45</v>
      </c>
      <c r="D43" s="45">
        <f>D41-D42</f>
        <v>10500000</v>
      </c>
      <c r="E43" s="6"/>
      <c r="F43" s="6"/>
      <c r="G43" s="6"/>
      <c r="H43" s="6"/>
    </row>
    <row r="44" s="1" customFormat="1" ht="15" customHeight="1" spans="1:8">
      <c r="A44" s="6"/>
      <c r="B44" s="46"/>
      <c r="C44" s="6"/>
      <c r="D44" s="6"/>
      <c r="E44" s="6"/>
      <c r="F44" s="6"/>
      <c r="G44" s="6"/>
      <c r="H44" s="6"/>
    </row>
    <row r="45" s="1" customFormat="1" ht="20.1" customHeight="1" spans="1:8">
      <c r="A45" s="47" t="s">
        <v>47</v>
      </c>
      <c r="B45" s="47"/>
      <c r="C45" s="47"/>
      <c r="D45" s="47"/>
      <c r="E45" s="6"/>
      <c r="F45" s="6"/>
      <c r="G45" s="6"/>
      <c r="H45" s="6"/>
    </row>
    <row r="46" s="1" customFormat="1" ht="15.95" customHeight="1" spans="1:8">
      <c r="A46" s="48" t="s">
        <v>48</v>
      </c>
      <c r="B46" s="13" t="s">
        <v>49</v>
      </c>
      <c r="C46" s="11" t="s">
        <v>6</v>
      </c>
      <c r="D46" s="12"/>
      <c r="E46" s="6"/>
      <c r="F46" s="6"/>
      <c r="G46" s="6"/>
      <c r="H46" s="6"/>
    </row>
    <row r="47" s="1" customFormat="1" ht="15.95" customHeight="1" spans="1:8">
      <c r="A47" s="49"/>
      <c r="B47" s="39" t="s">
        <v>50</v>
      </c>
      <c r="C47" s="39"/>
      <c r="D47" s="40"/>
      <c r="E47" s="6"/>
      <c r="F47" s="6"/>
      <c r="G47" s="6"/>
      <c r="H47" s="6"/>
    </row>
    <row r="48" s="1" customFormat="1" ht="15.95" customHeight="1" spans="1:8">
      <c r="A48" s="49"/>
      <c r="B48" s="23" t="s">
        <v>51</v>
      </c>
      <c r="C48" s="23"/>
      <c r="D48" s="24"/>
      <c r="E48" s="6"/>
      <c r="F48" s="6"/>
      <c r="G48" s="6"/>
      <c r="H48" s="6"/>
    </row>
    <row r="49" s="1" customFormat="1" ht="15.95" customHeight="1" spans="1:8">
      <c r="A49" s="49"/>
      <c r="B49" s="23" t="s">
        <v>52</v>
      </c>
      <c r="C49" s="23"/>
      <c r="D49" s="24"/>
      <c r="E49" s="6"/>
      <c r="F49" s="6"/>
      <c r="G49" s="6"/>
      <c r="H49" s="6"/>
    </row>
    <row r="50" s="1" customFormat="1" ht="15.95" customHeight="1" spans="1:8">
      <c r="A50" s="49"/>
      <c r="B50" s="23" t="s">
        <v>53</v>
      </c>
      <c r="C50" s="23"/>
      <c r="D50" s="24"/>
      <c r="E50" s="6"/>
      <c r="F50" s="6"/>
      <c r="G50" s="6"/>
      <c r="H50" s="6"/>
    </row>
    <row r="51" s="1" customFormat="1" ht="15.95" customHeight="1" spans="1:8">
      <c r="A51" s="49"/>
      <c r="B51" s="50" t="s">
        <v>54</v>
      </c>
      <c r="C51" s="50"/>
      <c r="D51" s="51"/>
      <c r="E51" s="6"/>
      <c r="F51" s="6"/>
      <c r="G51" s="6"/>
      <c r="H51" s="6"/>
    </row>
    <row r="52" s="1" customFormat="1" ht="15.95" customHeight="1" spans="1:8">
      <c r="A52" s="52"/>
      <c r="B52" s="13" t="s">
        <v>55</v>
      </c>
      <c r="C52" s="15"/>
      <c r="D52" s="53">
        <f>SUM(D47:D51)</f>
        <v>0</v>
      </c>
      <c r="E52" s="6"/>
      <c r="F52" s="6"/>
      <c r="G52" s="6"/>
      <c r="H52" s="6"/>
    </row>
    <row r="53" s="1" customFormat="1" ht="15.95" customHeight="1" spans="1:8">
      <c r="A53" s="54" t="s">
        <v>56</v>
      </c>
      <c r="B53" s="13" t="s">
        <v>57</v>
      </c>
      <c r="C53" s="11" t="s">
        <v>6</v>
      </c>
      <c r="D53" s="12"/>
      <c r="E53" s="6"/>
      <c r="F53" s="6"/>
      <c r="G53" s="6"/>
      <c r="H53" s="6"/>
    </row>
    <row r="54" s="1" customFormat="1" ht="15.95" customHeight="1" spans="1:8">
      <c r="A54" s="49"/>
      <c r="B54" s="39" t="s">
        <v>50</v>
      </c>
      <c r="C54" s="39"/>
      <c r="D54" s="40"/>
      <c r="E54" s="6"/>
      <c r="F54" s="6"/>
      <c r="G54" s="6"/>
      <c r="H54" s="6"/>
    </row>
    <row r="55" s="1" customFormat="1" ht="15.95" customHeight="1" spans="1:8">
      <c r="A55" s="49"/>
      <c r="B55" s="23" t="s">
        <v>51</v>
      </c>
      <c r="C55" s="23"/>
      <c r="D55" s="24"/>
      <c r="E55" s="6"/>
      <c r="F55" s="6"/>
      <c r="G55" s="6"/>
      <c r="H55" s="6"/>
    </row>
    <row r="56" s="1" customFormat="1" ht="15.95" customHeight="1" spans="1:8">
      <c r="A56" s="49"/>
      <c r="B56" s="23" t="s">
        <v>52</v>
      </c>
      <c r="C56" s="23"/>
      <c r="D56" s="24"/>
      <c r="E56" s="6"/>
      <c r="F56" s="6"/>
      <c r="G56" s="6"/>
      <c r="H56" s="6"/>
    </row>
    <row r="57" s="1" customFormat="1" ht="15.95" customHeight="1" spans="1:8">
      <c r="A57" s="49"/>
      <c r="B57" s="23" t="s">
        <v>53</v>
      </c>
      <c r="C57" s="23"/>
      <c r="D57" s="24"/>
      <c r="E57" s="6"/>
      <c r="F57" s="6"/>
      <c r="G57" s="6"/>
      <c r="H57" s="6"/>
    </row>
    <row r="58" s="1" customFormat="1" ht="15.95" customHeight="1" spans="1:8">
      <c r="A58" s="49"/>
      <c r="B58" s="50" t="s">
        <v>54</v>
      </c>
      <c r="C58" s="50"/>
      <c r="D58" s="51"/>
      <c r="E58" s="6"/>
      <c r="F58" s="6"/>
      <c r="G58" s="6"/>
      <c r="H58" s="6"/>
    </row>
    <row r="59" s="1" customFormat="1" ht="15.95" customHeight="1" spans="1:8">
      <c r="A59" s="52"/>
      <c r="B59" s="13" t="s">
        <v>58</v>
      </c>
      <c r="C59" s="15"/>
      <c r="D59" s="53">
        <f>SUM(D54:D58)</f>
        <v>0</v>
      </c>
      <c r="E59" s="6"/>
      <c r="F59" s="6"/>
      <c r="G59" s="6"/>
      <c r="H59" s="6"/>
    </row>
    <row r="60" s="1" customFormat="1" ht="15" customHeight="1" spans="1:8">
      <c r="A60" s="6"/>
      <c r="B60" s="6"/>
      <c r="C60" s="6"/>
      <c r="D60" s="6"/>
      <c r="E60" s="6"/>
      <c r="F60" s="6"/>
      <c r="G60" s="6"/>
      <c r="H60" s="6"/>
    </row>
    <row r="61" s="1" customFormat="1" ht="20.1" customHeight="1" spans="1:8">
      <c r="A61" s="47" t="s">
        <v>59</v>
      </c>
      <c r="B61" s="47"/>
      <c r="C61" s="47"/>
      <c r="D61" s="47"/>
      <c r="E61" s="6"/>
      <c r="F61" s="6"/>
      <c r="G61" s="6"/>
      <c r="H61" s="6"/>
    </row>
    <row r="62" s="1" customFormat="1" ht="15.95" customHeight="1" spans="1:8">
      <c r="A62" s="13" t="s">
        <v>60</v>
      </c>
      <c r="B62" s="14" t="s">
        <v>61</v>
      </c>
      <c r="C62" s="55" t="s">
        <v>62</v>
      </c>
      <c r="D62" s="56"/>
      <c r="E62" s="6"/>
      <c r="F62" s="6"/>
      <c r="G62" s="6"/>
      <c r="H62" s="6"/>
    </row>
    <row r="63" s="1" customFormat="1" ht="15.95" customHeight="1" spans="1:8">
      <c r="A63" s="57" t="s">
        <v>63</v>
      </c>
      <c r="B63" s="39" t="s">
        <v>64</v>
      </c>
      <c r="C63" s="39"/>
      <c r="D63" s="58">
        <v>0.9</v>
      </c>
      <c r="E63" s="6"/>
      <c r="F63" s="6"/>
      <c r="G63" s="6"/>
      <c r="H63" s="6"/>
    </row>
    <row r="64" s="1" customFormat="1" ht="15.95" customHeight="1" spans="1:8">
      <c r="A64" s="59" t="s">
        <v>65</v>
      </c>
      <c r="B64" s="23" t="s">
        <v>66</v>
      </c>
      <c r="C64" s="23"/>
      <c r="D64" s="60">
        <v>0.8</v>
      </c>
      <c r="E64" s="6"/>
      <c r="F64" s="6"/>
      <c r="G64" s="6"/>
      <c r="H64" s="6"/>
    </row>
    <row r="65" s="1" customFormat="1" ht="15.95" customHeight="1" spans="1:8">
      <c r="A65" s="59" t="s">
        <v>67</v>
      </c>
      <c r="B65" s="23" t="s">
        <v>68</v>
      </c>
      <c r="C65" s="23"/>
      <c r="D65" s="60">
        <v>0.7</v>
      </c>
      <c r="E65" s="6"/>
      <c r="F65" s="6"/>
      <c r="G65" s="6"/>
      <c r="H65" s="6"/>
    </row>
    <row r="66" s="1" customFormat="1" ht="15.95" customHeight="1" spans="1:8">
      <c r="A66" s="59" t="s">
        <v>69</v>
      </c>
      <c r="B66" s="23" t="s">
        <v>70</v>
      </c>
      <c r="C66" s="23"/>
      <c r="D66" s="60">
        <v>0.6</v>
      </c>
      <c r="E66" s="6"/>
      <c r="F66" s="6"/>
      <c r="G66" s="6"/>
      <c r="H66" s="6"/>
    </row>
    <row r="67" s="1" customFormat="1" ht="15.95" customHeight="1" spans="1:8">
      <c r="A67" s="63" t="s">
        <v>71</v>
      </c>
      <c r="B67" s="50" t="s">
        <v>72</v>
      </c>
      <c r="C67" s="50"/>
      <c r="D67" s="64">
        <v>0.5</v>
      </c>
      <c r="E67" s="6"/>
      <c r="F67" s="6"/>
      <c r="G67" s="6"/>
      <c r="H67" s="6"/>
    </row>
    <row r="68" s="1" customFormat="1" ht="15.95" customHeight="1" spans="1:8">
      <c r="A68" s="63" t="s">
        <v>73</v>
      </c>
      <c r="B68" s="50" t="s">
        <v>74</v>
      </c>
      <c r="C68" s="50"/>
      <c r="D68" s="64">
        <v>0.4</v>
      </c>
      <c r="E68" s="6"/>
      <c r="F68" s="6"/>
      <c r="G68" s="6"/>
      <c r="H68" s="6"/>
    </row>
    <row r="69" s="1" customFormat="1" ht="15.95" customHeight="1" spans="1:8">
      <c r="A69" s="65"/>
      <c r="B69" s="66" t="s">
        <v>75</v>
      </c>
      <c r="C69" s="14" t="s">
        <v>76</v>
      </c>
      <c r="D69" s="67">
        <v>0.5</v>
      </c>
      <c r="E69" s="6"/>
      <c r="F69" s="6"/>
      <c r="G69" s="6"/>
      <c r="H69" s="6"/>
    </row>
    <row r="70" s="1" customFormat="1" ht="15" customHeight="1" spans="1:8">
      <c r="A70" s="6"/>
      <c r="B70" s="6"/>
      <c r="C70" s="6"/>
      <c r="D70" s="6"/>
      <c r="E70" s="6"/>
      <c r="F70" s="6"/>
      <c r="G70" s="6"/>
      <c r="H70" s="6"/>
    </row>
    <row r="71" s="1" customFormat="1" ht="20.1" customHeight="1" spans="1:8">
      <c r="A71" s="47" t="s">
        <v>77</v>
      </c>
      <c r="B71" s="47"/>
      <c r="C71" s="47"/>
      <c r="D71" s="47"/>
      <c r="E71" s="6"/>
      <c r="F71" s="6"/>
      <c r="G71" s="6"/>
      <c r="H71" s="6"/>
    </row>
    <row r="72" s="1" customFormat="1" ht="15.95" customHeight="1" spans="1:8">
      <c r="A72" s="68" t="s">
        <v>78</v>
      </c>
      <c r="B72" s="69"/>
      <c r="C72" s="70" t="s">
        <v>79</v>
      </c>
      <c r="D72" s="56"/>
      <c r="E72" s="6"/>
      <c r="F72" s="6"/>
      <c r="G72" s="6"/>
      <c r="H72" s="6"/>
    </row>
    <row r="73" s="1" customFormat="1" ht="15.95" customHeight="1" spans="1:8">
      <c r="A73" s="71" t="s">
        <v>80</v>
      </c>
      <c r="B73" s="72"/>
      <c r="C73" s="73"/>
      <c r="D73" s="74">
        <f>D9*8/108+D59*8/108</f>
        <v>2592592.59259259</v>
      </c>
      <c r="E73" s="6"/>
      <c r="F73" s="6"/>
      <c r="G73" s="6"/>
      <c r="H73" s="6"/>
    </row>
    <row r="74" s="1" customFormat="1" ht="15.95" customHeight="1" spans="1:8">
      <c r="A74" s="75" t="s">
        <v>81</v>
      </c>
      <c r="B74" s="76"/>
      <c r="C74" s="77"/>
      <c r="D74" s="78">
        <f>D11*8/108+D17*8/108+D18*8/108+D19*8/108+D20*8/108+D21*8/108+D22*8/108+D24*8/108+D25*8/108+D27*8/108+D29*8/108+D31*8/108+D33*8/108+D52*8/108</f>
        <v>1148148.14814815</v>
      </c>
      <c r="E74" s="6"/>
      <c r="F74" s="6"/>
      <c r="G74" s="6"/>
      <c r="H74" s="6"/>
    </row>
    <row r="75" s="1" customFormat="1" ht="15.95" customHeight="1" spans="1:8">
      <c r="A75" s="79" t="s">
        <v>82</v>
      </c>
      <c r="B75" s="80"/>
      <c r="C75" s="81" t="s">
        <v>76</v>
      </c>
      <c r="D75" s="82">
        <f>D73-D74</f>
        <v>1444444.44444444</v>
      </c>
      <c r="E75" s="6"/>
      <c r="F75" s="6"/>
      <c r="G75" s="6"/>
      <c r="H75" s="6"/>
    </row>
    <row r="76" s="1" customFormat="1" ht="15" customHeight="1" spans="1:8">
      <c r="A76" s="6"/>
      <c r="B76" s="83"/>
      <c r="C76" s="6"/>
      <c r="D76" s="6"/>
      <c r="E76" s="6"/>
      <c r="F76" s="6"/>
      <c r="G76" s="6"/>
      <c r="H76" s="6"/>
    </row>
    <row r="77" s="1" customFormat="1" ht="15.95" customHeight="1" spans="1:8">
      <c r="A77" s="68" t="s">
        <v>83</v>
      </c>
      <c r="B77" s="69"/>
      <c r="C77" s="70" t="s">
        <v>79</v>
      </c>
      <c r="D77" s="56"/>
      <c r="E77" s="6"/>
      <c r="F77" s="6"/>
      <c r="G77" s="6"/>
      <c r="H77" s="6"/>
    </row>
    <row r="78" s="1" customFormat="1" ht="15.95" customHeight="1" spans="1:8">
      <c r="A78" s="71" t="s">
        <v>80</v>
      </c>
      <c r="B78" s="72"/>
      <c r="C78" s="73"/>
      <c r="D78" s="74">
        <f>D9*8/108+D59*8/108</f>
        <v>2592592.59259259</v>
      </c>
      <c r="E78" s="6"/>
      <c r="F78" s="6"/>
      <c r="G78" s="6"/>
      <c r="H78" s="6"/>
    </row>
    <row r="79" s="1" customFormat="1" ht="15.95" customHeight="1" spans="1:8">
      <c r="A79" s="75" t="s">
        <v>62</v>
      </c>
      <c r="B79" s="76"/>
      <c r="C79" s="77"/>
      <c r="D79" s="84">
        <f>D69</f>
        <v>0.5</v>
      </c>
      <c r="E79" s="6"/>
      <c r="F79" s="6"/>
      <c r="G79" s="6"/>
      <c r="H79" s="6"/>
    </row>
    <row r="80" s="1" customFormat="1" ht="15.95" customHeight="1" spans="1:8">
      <c r="A80" s="79" t="s">
        <v>84</v>
      </c>
      <c r="B80" s="80"/>
      <c r="C80" s="81" t="s">
        <v>76</v>
      </c>
      <c r="D80" s="85">
        <f>D78*(1-D79)</f>
        <v>1296296.2962963</v>
      </c>
      <c r="E80" s="6"/>
      <c r="F80" s="6"/>
      <c r="G80" s="6"/>
      <c r="H80" s="6"/>
    </row>
    <row r="81" s="1" customFormat="1" ht="45" customHeight="1" spans="1:8">
      <c r="A81" s="6"/>
      <c r="B81" s="6"/>
      <c r="C81" s="6"/>
      <c r="D81" s="6"/>
      <c r="E81" s="6"/>
      <c r="F81" s="6"/>
      <c r="G81" s="6"/>
      <c r="H81" s="6"/>
    </row>
    <row r="82" s="1" customFormat="1" ht="24.95" customHeight="1" spans="1:8">
      <c r="A82" s="6"/>
      <c r="B82" s="86" t="s">
        <v>85</v>
      </c>
      <c r="C82" s="6"/>
      <c r="D82" s="6"/>
      <c r="E82" s="6"/>
      <c r="F82" s="6"/>
      <c r="G82" s="6"/>
      <c r="H82" s="6"/>
    </row>
    <row r="83" s="1" customFormat="1" ht="35.1" customHeight="1" spans="1:8">
      <c r="A83" s="6"/>
      <c r="B83" s="87" t="str">
        <f>IF(D75&lt;D80,"原則課税の方が有利です！","簡易課税の方が有利です！")</f>
        <v>簡易課税の方が有利です！</v>
      </c>
      <c r="C83" s="6"/>
      <c r="D83" s="6"/>
      <c r="E83" s="6"/>
      <c r="F83" s="6"/>
      <c r="G83" s="6"/>
      <c r="H83" s="6"/>
    </row>
    <row r="84" s="1" customFormat="1" ht="20.1" customHeight="1" spans="1:8">
      <c r="A84" s="6"/>
      <c r="B84" s="88" t="s">
        <v>86</v>
      </c>
      <c r="C84" s="6"/>
      <c r="D84" s="6"/>
      <c r="E84" s="6"/>
      <c r="F84" s="6"/>
      <c r="G84" s="6"/>
      <c r="H84" s="6"/>
    </row>
    <row r="85" s="1" customFormat="1" ht="24.95" customHeight="1" spans="1:8">
      <c r="A85" s="6"/>
      <c r="B85" s="89" t="str">
        <f>IF((D9+D59)&gt;50000000,"簡易課税の選択はできません！！","")</f>
        <v/>
      </c>
      <c r="C85" s="6"/>
      <c r="D85" s="6"/>
      <c r="E85" s="6"/>
      <c r="F85" s="6"/>
      <c r="G85" s="6"/>
      <c r="H85" s="6"/>
    </row>
    <row r="86" s="1" customFormat="1" ht="15" customHeight="1" spans="1:8">
      <c r="A86" s="6"/>
      <c r="B86" s="90"/>
      <c r="C86" s="91"/>
      <c r="D86" s="6"/>
      <c r="E86" s="6"/>
      <c r="F86" s="6"/>
      <c r="G86" s="6"/>
      <c r="H86" s="6"/>
    </row>
    <row r="87" s="1" customFormat="1" ht="15" customHeight="1" spans="1:8">
      <c r="A87" s="6"/>
      <c r="B87" s="90"/>
      <c r="C87" s="91"/>
      <c r="D87" s="6"/>
      <c r="E87" s="6"/>
      <c r="F87" s="6"/>
      <c r="G87" s="6"/>
      <c r="H87" s="6"/>
    </row>
    <row r="88" s="1" customFormat="1" ht="15" customHeight="1" spans="1:8">
      <c r="A88" s="6"/>
      <c r="B88" s="90"/>
      <c r="C88" s="91"/>
      <c r="D88" s="6"/>
      <c r="E88" s="6"/>
      <c r="F88" s="6"/>
      <c r="G88" s="6"/>
      <c r="H88" s="6"/>
    </row>
    <row r="89" s="1" customFormat="1" ht="15" customHeight="1" spans="1:8">
      <c r="A89" s="6"/>
      <c r="B89" s="90"/>
      <c r="C89" s="91"/>
      <c r="D89" s="6"/>
      <c r="E89" s="6"/>
      <c r="F89" s="6"/>
      <c r="G89" s="6"/>
      <c r="H89" s="6"/>
    </row>
    <row r="90" s="1" customFormat="1" ht="15" customHeight="1" spans="1:8">
      <c r="A90" s="6"/>
      <c r="B90" s="90"/>
      <c r="C90" s="91"/>
      <c r="D90" s="6"/>
      <c r="E90" s="6"/>
      <c r="F90" s="6"/>
      <c r="G90" s="6"/>
      <c r="H90" s="6"/>
    </row>
    <row r="91" s="1" customFormat="1" ht="15" customHeight="1" spans="1:8">
      <c r="A91" s="6"/>
      <c r="B91" s="90"/>
      <c r="C91" s="91"/>
      <c r="D91" s="6"/>
      <c r="E91" s="6"/>
      <c r="F91" s="6"/>
      <c r="G91" s="6"/>
      <c r="H91" s="6"/>
    </row>
    <row r="92" s="1" customFormat="1" ht="15" customHeight="1" spans="1:8">
      <c r="A92" s="6"/>
      <c r="B92" s="90"/>
      <c r="C92" s="91"/>
      <c r="D92" s="6"/>
      <c r="E92" s="6"/>
      <c r="F92" s="6"/>
      <c r="G92" s="6"/>
      <c r="H92" s="6"/>
    </row>
    <row r="93" s="1" customFormat="1" ht="15" customHeight="1" spans="1:8">
      <c r="A93" s="6"/>
      <c r="B93" s="90"/>
      <c r="C93" s="91"/>
      <c r="D93" s="6"/>
      <c r="E93" s="6"/>
      <c r="F93" s="6"/>
      <c r="G93" s="6"/>
      <c r="H93" s="6"/>
    </row>
    <row r="94" s="1" customFormat="1" ht="15" customHeight="1" spans="1:8">
      <c r="A94" s="6"/>
      <c r="B94" s="90"/>
      <c r="C94" s="91"/>
      <c r="D94" s="6"/>
      <c r="E94" s="6"/>
      <c r="F94" s="6"/>
      <c r="G94" s="6"/>
      <c r="H94" s="6"/>
    </row>
    <row r="95" s="1" customFormat="1" ht="15" customHeight="1" spans="1:8">
      <c r="A95" s="6"/>
      <c r="B95" s="90"/>
      <c r="C95" s="91"/>
      <c r="D95" s="6"/>
      <c r="E95" s="6"/>
      <c r="F95" s="6"/>
      <c r="G95" s="6"/>
      <c r="H95" s="6"/>
    </row>
    <row r="96" s="1" customFormat="1" ht="15" customHeight="1"/>
    <row r="97" s="1" customFormat="1" ht="15" customHeight="1" spans="1:4">
      <c r="A97" s="92"/>
      <c r="B97" s="92"/>
      <c r="C97" s="92"/>
      <c r="D97" s="92"/>
    </row>
    <row r="98" s="1" customFormat="1" ht="20.1" customHeight="1" spans="1:4">
      <c r="A98" s="93" t="s">
        <v>87</v>
      </c>
      <c r="B98" s="94" t="s">
        <v>88</v>
      </c>
      <c r="C98" s="62"/>
      <c r="D98" s="62"/>
    </row>
    <row r="99" s="2" customFormat="1" ht="15" customHeight="1" spans="1:4">
      <c r="A99" s="95"/>
      <c r="B99" s="95" t="s">
        <v>89</v>
      </c>
      <c r="C99" s="96"/>
      <c r="D99" s="96"/>
    </row>
    <row r="100" s="2" customFormat="1" ht="15" customHeight="1" spans="1:4">
      <c r="A100" s="95"/>
      <c r="B100" s="95" t="s">
        <v>90</v>
      </c>
      <c r="C100" s="96"/>
      <c r="D100" s="96"/>
    </row>
    <row r="101" s="1" customFormat="1" ht="15" customHeight="1" spans="1:4">
      <c r="A101" s="62"/>
      <c r="B101" s="97" t="s">
        <v>91</v>
      </c>
      <c r="C101" s="62"/>
      <c r="D101" s="62"/>
    </row>
    <row r="102" s="1" customFormat="1" ht="15" customHeight="1"/>
    <row r="103" s="1" customFormat="1" ht="15" customHeight="1" spans="1:4">
      <c r="A103" s="98"/>
      <c r="B103" s="98"/>
      <c r="C103" s="98"/>
      <c r="D103" s="98"/>
    </row>
    <row r="104" s="1" customFormat="1" ht="15" customHeight="1"/>
    <row r="105" s="1" customFormat="1" ht="15" customHeight="1"/>
    <row r="106" ht="15" customHeight="1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ht="15" customHeight="1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ht="15" customHeight="1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ht="15" customHeight="1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</sheetData>
  <mergeCells count="34">
    <mergeCell ref="C1:D1"/>
    <mergeCell ref="A5:D5"/>
    <mergeCell ref="A6:D6"/>
    <mergeCell ref="A7:D7"/>
    <mergeCell ref="A8:B8"/>
    <mergeCell ref="C8:D8"/>
    <mergeCell ref="A9:B9"/>
    <mergeCell ref="A15:B15"/>
    <mergeCell ref="A35:B35"/>
    <mergeCell ref="A41:B41"/>
    <mergeCell ref="A42:B42"/>
    <mergeCell ref="A43:B43"/>
    <mergeCell ref="A45:D45"/>
    <mergeCell ref="C46:D46"/>
    <mergeCell ref="C53:D53"/>
    <mergeCell ref="A61:D61"/>
    <mergeCell ref="C62:D62"/>
    <mergeCell ref="A71:D71"/>
    <mergeCell ref="A72:B72"/>
    <mergeCell ref="C72:D72"/>
    <mergeCell ref="A73:B73"/>
    <mergeCell ref="A74:B74"/>
    <mergeCell ref="A75:B75"/>
    <mergeCell ref="A77:B77"/>
    <mergeCell ref="C77:D77"/>
    <mergeCell ref="A78:B78"/>
    <mergeCell ref="A79:B79"/>
    <mergeCell ref="A80:B80"/>
    <mergeCell ref="A103:D103"/>
    <mergeCell ref="A10:A14"/>
    <mergeCell ref="A16:A34"/>
    <mergeCell ref="A36:A40"/>
    <mergeCell ref="A46:A52"/>
    <mergeCell ref="A53:A59"/>
  </mergeCells>
  <hyperlinks>
    <hyperlink ref="B101" r:id="rId1" display="http://fp-1.info　E-mail： info@fp-1.info"/>
  </hyperlinks>
  <printOptions horizontalCentered="1"/>
  <pageMargins left="0.314583333333333" right="0.314583333333333" top="0.354166666666667" bottom="0.35416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消費税納税方式｜有利不利判定ソフト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tanaka</dc:creator>
  <cp:lastModifiedBy>masahiro tanaka</cp:lastModifiedBy>
  <dcterms:created xsi:type="dcterms:W3CDTF">2016-11-23T02:17:00Z</dcterms:created>
  <cp:lastPrinted>2018-01-11T22:45:00Z</cp:lastPrinted>
  <dcterms:modified xsi:type="dcterms:W3CDTF">2018-03-13T05:42:15Z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